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1"/>
  </bookViews>
  <sheets>
    <sheet name="tabla de requerimientos diarios" sheetId="1" r:id="rId1"/>
    <sheet name="tabla de valores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<sst xmlns="http://schemas.openxmlformats.org/spreadsheetml/2006/main" count="95" uniqueCount="60">
  <si>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t>Proteina</t>
  </si>
  <si>
    <t>Calcio</t>
  </si>
  <si>
    <t>Magnesio</t>
  </si>
  <si>
    <t>Hierro</t>
  </si>
  <si>
    <t>Yodo</t>
  </si>
  <si>
    <t>Selenio</t>
  </si>
  <si>
    <t>Alimento</t>
  </si>
  <si>
    <t xml:space="preserve">Porcion </t>
  </si>
  <si>
    <t>Unidad</t>
  </si>
  <si>
    <t>lechuga</t>
  </si>
  <si>
    <t>tomate</t>
  </si>
  <si>
    <t>apio</t>
  </si>
  <si>
    <t>sal</t>
  </si>
  <si>
    <t>aceite</t>
  </si>
  <si>
    <t>limon</t>
  </si>
  <si>
    <t>pan</t>
  </si>
  <si>
    <t>huevos</t>
  </si>
  <si>
    <t>Carne de soya</t>
  </si>
  <si>
    <t xml:space="preserve">fideos </t>
  </si>
  <si>
    <t>arroz</t>
  </si>
  <si>
    <t>jugo</t>
  </si>
  <si>
    <t>Energia</t>
  </si>
  <si>
    <t>peso</t>
  </si>
  <si>
    <t>desayuno</t>
  </si>
  <si>
    <t>Kcal</t>
  </si>
  <si>
    <t>gr</t>
  </si>
  <si>
    <t>fibra</t>
  </si>
  <si>
    <t>fosforo</t>
  </si>
  <si>
    <t>Zink</t>
  </si>
  <si>
    <t>mg</t>
  </si>
  <si>
    <t>µg</t>
  </si>
  <si>
    <t>Gramos</t>
  </si>
  <si>
    <t>Energia (Kcal)</t>
  </si>
  <si>
    <t>Proteina(gr.)</t>
  </si>
  <si>
    <t>Hidratos de C (gr.)</t>
  </si>
  <si>
    <t>Fibra (gr.)</t>
  </si>
  <si>
    <t>Calcio (mg.)</t>
  </si>
  <si>
    <t>Fosforo (mg.)</t>
  </si>
  <si>
    <t>Magnesio (mg.)</t>
  </si>
  <si>
    <t>Hierro (mg.)</t>
  </si>
  <si>
    <t>Zinc (mg.)</t>
  </si>
  <si>
    <t>Yodo (µg.)</t>
  </si>
  <si>
    <t>Selenio (µg.)</t>
  </si>
  <si>
    <t>agua</t>
  </si>
  <si>
    <t>azucar</t>
  </si>
  <si>
    <t>alimento</t>
  </si>
  <si>
    <t>Leche</t>
  </si>
  <si>
    <t>gramos</t>
  </si>
  <si>
    <t xml:space="preserve">huevos </t>
  </si>
  <si>
    <t>almuerzo</t>
  </si>
  <si>
    <t>carne de soya</t>
  </si>
  <si>
    <t>fideos</t>
  </si>
  <si>
    <t>cena</t>
  </si>
  <si>
    <t>cantidad gr</t>
  </si>
  <si>
    <t>Total de nutrientes consumidos</t>
  </si>
  <si>
    <t>Balance</t>
  </si>
  <si>
    <t>Porcentaje</t>
  </si>
  <si>
    <t>Nutrientes</t>
  </si>
  <si>
    <t>Requerimiento diario</t>
  </si>
  <si>
    <t>Hidratos de C.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</si>
</sst>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8"/>
      <color indexed="6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ont>
        <color rgb="FFFF0000"/>
      </font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B1">
      <selection activeCell="E34" sqref="E34"/>
    </sheetView>
  </sheetViews>
  <sheetFormatPr defaultColWidth="11.421875" defaultRowHeight="12.75"/>
  <cols>
    <col min="3" max="3" width="12.7109375" style="0" bestFit="1" customWidth="1"/>
    <col min="4" max="4" width="10.140625" style="0" bestFit="1" customWidth="1"/>
    <col min="5" max="5" width="9.57421875" style="0" bestFit="1" customWidth="1"/>
    <col min="6" max="6" width="8.7109375" style="0" bestFit="1" customWidth="1"/>
    <col min="7" max="7" width="13.140625" style="0" bestFit="1" customWidth="1"/>
    <col min="8" max="8" width="6.8515625" style="0" bestFit="1" customWidth="1"/>
    <col min="9" max="9" width="9.57421875" style="0" bestFit="1" customWidth="1"/>
    <col min="10" max="10" width="8.00390625" style="0" bestFit="1" customWidth="1"/>
    <col min="11" max="11" width="9.7109375" style="0" bestFit="1" customWidth="1"/>
    <col min="12" max="12" width="7.00390625" style="0" bestFit="1" customWidth="1"/>
    <col min="13" max="13" width="8.00390625" style="0" bestFit="1" customWidth="1"/>
    <col min="14" max="14" width="8.8515625" style="0" bestFit="1" customWidth="1"/>
    <col min="15" max="15" width="8.00390625" style="0" bestFit="1" customWidth="1"/>
  </cols>
  <sheetData>
    <row r="2" spans="2:16" ht="12.75">
      <c r="B2" s="3"/>
      <c r="C2" s="4"/>
      <c r="D2" s="4" t="s">
        <v>57</v>
      </c>
      <c r="E2" s="24" t="s">
        <v>21</v>
      </c>
      <c r="F2" s="24" t="s">
        <v>0</v>
      </c>
      <c r="G2" s="24" t="s">
        <v>59</v>
      </c>
      <c r="H2" s="24" t="s">
        <v>26</v>
      </c>
      <c r="I2" s="24" t="s">
        <v>1</v>
      </c>
      <c r="J2" s="24" t="s">
        <v>27</v>
      </c>
      <c r="K2" s="24" t="s">
        <v>2</v>
      </c>
      <c r="L2" s="24" t="s">
        <v>3</v>
      </c>
      <c r="M2" s="24" t="s">
        <v>28</v>
      </c>
      <c r="N2" s="24" t="s">
        <v>4</v>
      </c>
      <c r="O2" s="25" t="s">
        <v>5</v>
      </c>
      <c r="P2" s="1"/>
    </row>
    <row r="3" spans="2:16" ht="12.75">
      <c r="B3" s="5"/>
      <c r="C3" s="6"/>
      <c r="D3" s="6" t="s">
        <v>8</v>
      </c>
      <c r="E3" s="7" t="s">
        <v>24</v>
      </c>
      <c r="F3" s="7" t="s">
        <v>25</v>
      </c>
      <c r="G3" s="7" t="s">
        <v>25</v>
      </c>
      <c r="H3" s="7" t="s">
        <v>25</v>
      </c>
      <c r="I3" s="7" t="s">
        <v>29</v>
      </c>
      <c r="J3" s="7" t="s">
        <v>29</v>
      </c>
      <c r="K3" s="7" t="s">
        <v>29</v>
      </c>
      <c r="L3" s="7" t="s">
        <v>29</v>
      </c>
      <c r="M3" s="7" t="s">
        <v>29</v>
      </c>
      <c r="N3" s="7" t="s">
        <v>30</v>
      </c>
      <c r="O3" s="8" t="s">
        <v>30</v>
      </c>
      <c r="P3" s="1"/>
    </row>
    <row r="4" spans="2:16" ht="12.75"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"/>
    </row>
    <row r="5" spans="2:15" ht="12.75">
      <c r="B5" s="5"/>
      <c r="C5" s="6"/>
      <c r="D5" s="6"/>
      <c r="E5" s="9">
        <v>37.9</v>
      </c>
      <c r="F5" s="6">
        <v>0.8</v>
      </c>
      <c r="G5" s="6">
        <v>5.22</v>
      </c>
      <c r="H5" s="6">
        <v>0.5</v>
      </c>
      <c r="I5" s="6">
        <v>20.68</v>
      </c>
      <c r="J5" s="6">
        <v>20.68</v>
      </c>
      <c r="K5" s="6">
        <v>4.82</v>
      </c>
      <c r="L5" s="6">
        <v>0.258</v>
      </c>
      <c r="M5" s="6">
        <v>0.206</v>
      </c>
      <c r="N5" s="6">
        <v>2.59</v>
      </c>
      <c r="O5" s="10">
        <v>0.948</v>
      </c>
    </row>
    <row r="6" spans="2:15" ht="12.75">
      <c r="B6" s="5"/>
      <c r="C6" s="6"/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10"/>
    </row>
    <row r="7" spans="2:15" ht="12.75">
      <c r="B7" s="22" t="s">
        <v>58</v>
      </c>
      <c r="C7" s="23"/>
      <c r="D7" s="13"/>
      <c r="E7" s="14">
        <f>E5*$C$9</f>
        <v>3335.2</v>
      </c>
      <c r="F7" s="6">
        <f>F5*$C$9</f>
        <v>70.4</v>
      </c>
      <c r="G7" s="6">
        <f aca="true" t="shared" si="0" ref="G7:O7">G5*$C$9</f>
        <v>459.35999999999996</v>
      </c>
      <c r="H7" s="6">
        <f t="shared" si="0"/>
        <v>44</v>
      </c>
      <c r="I7" s="6">
        <f t="shared" si="0"/>
        <v>1819.84</v>
      </c>
      <c r="J7" s="6">
        <f t="shared" si="0"/>
        <v>1819.84</v>
      </c>
      <c r="K7" s="6">
        <f t="shared" si="0"/>
        <v>424.16</v>
      </c>
      <c r="L7" s="6">
        <f t="shared" si="0"/>
        <v>22.704</v>
      </c>
      <c r="M7" s="6">
        <f t="shared" si="0"/>
        <v>18.128</v>
      </c>
      <c r="N7" s="6">
        <f t="shared" si="0"/>
        <v>227.92</v>
      </c>
      <c r="O7" s="10">
        <f t="shared" si="0"/>
        <v>83.42399999999999</v>
      </c>
    </row>
    <row r="8" spans="2:15" ht="12.75">
      <c r="B8" s="15"/>
      <c r="C8" s="16"/>
      <c r="D8" s="13"/>
      <c r="E8" s="14"/>
      <c r="F8" s="6"/>
      <c r="G8" s="6"/>
      <c r="H8" s="6"/>
      <c r="I8" s="6"/>
      <c r="J8" s="6"/>
      <c r="K8" s="6"/>
      <c r="L8" s="6"/>
      <c r="M8" s="6"/>
      <c r="N8" s="6"/>
      <c r="O8" s="10"/>
    </row>
    <row r="9" spans="2:15" ht="12.75">
      <c r="B9" s="17" t="s">
        <v>22</v>
      </c>
      <c r="C9" s="6">
        <v>88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/>
    </row>
    <row r="10" spans="1:15" ht="12.75">
      <c r="A10" t="s">
        <v>22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</row>
    <row r="11" spans="2:15" ht="12.75">
      <c r="B11" s="5"/>
      <c r="C11" s="6" t="s">
        <v>45</v>
      </c>
      <c r="D11" s="6" t="s">
        <v>53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5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2:15" ht="12.75">
      <c r="B13" s="17" t="s">
        <v>23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</row>
    <row r="14" spans="2:15" ht="12.75">
      <c r="B14" s="5"/>
      <c r="C14" s="6" t="s">
        <v>46</v>
      </c>
      <c r="D14" s="6">
        <v>150</v>
      </c>
      <c r="E14" s="6">
        <f>$D$14*'tabla de valores'!E19/'tabla de valores'!$C$19</f>
        <v>98.1</v>
      </c>
      <c r="F14" s="6">
        <f>$D$14*'tabla de valores'!F19/'tabla de valores'!$C$19</f>
        <v>4.59</v>
      </c>
      <c r="G14" s="6">
        <f>$D$14*'tabla de valores'!G19/'tabla de valores'!$C$19</f>
        <v>7.05</v>
      </c>
      <c r="H14" s="6">
        <f>$D$14*'tabla de valores'!H19/'tabla de valores'!$C$19</f>
        <v>0</v>
      </c>
      <c r="I14" s="6">
        <f>$D$14*'tabla de valores'!I19/'tabla de valores'!$C$19</f>
        <v>186</v>
      </c>
      <c r="J14" s="6">
        <f>$D$14*'tabla de valores'!J19/'tabla de valores'!$C$19</f>
        <v>138</v>
      </c>
      <c r="K14" s="6">
        <f>$D$14*'tabla de valores'!K19/'tabla de valores'!$C$19</f>
        <v>17.4</v>
      </c>
      <c r="L14" s="6">
        <f>$D$14*'tabla de valores'!L19/'tabla de valores'!$C$19</f>
        <v>0.135</v>
      </c>
      <c r="M14" s="6">
        <f>$D$14*'tabla de valores'!M19/'tabla de valores'!$C$19</f>
        <v>0.57</v>
      </c>
      <c r="N14" s="6">
        <f>$D$14*'tabla de valores'!N19/'tabla de valores'!$C$19</f>
        <v>13.5</v>
      </c>
      <c r="O14" s="10">
        <f>$D$14*'tabla de valores'!O19/'tabla de valores'!$C$19</f>
        <v>2.1</v>
      </c>
    </row>
    <row r="15" spans="2:15" ht="12.75">
      <c r="B15" s="5"/>
      <c r="C15" s="6" t="s">
        <v>44</v>
      </c>
      <c r="D15" s="6">
        <v>10</v>
      </c>
      <c r="E15" s="6">
        <f>$D$15*'tabla de valores'!E18/'tabla de valores'!$C$18</f>
        <v>39.9</v>
      </c>
      <c r="F15" s="6">
        <f>$D$15*'tabla de valores'!F18/'tabla de valores'!$C$18</f>
        <v>0</v>
      </c>
      <c r="G15" s="6">
        <f>$D$15*'tabla de valores'!G18/'tabla de valores'!$C$18</f>
        <v>9.98</v>
      </c>
      <c r="H15" s="6">
        <f>$D$15*'tabla de valores'!H18/'tabla de valores'!$C$18</f>
        <v>0</v>
      </c>
      <c r="I15" s="6">
        <f>$D$15*'tabla de valores'!I18/'tabla de valores'!$C$18</f>
        <v>0.06</v>
      </c>
      <c r="J15" s="6">
        <f>$D$15*'tabla de valores'!J18/'tabla de valores'!$C$18</f>
        <v>0.03</v>
      </c>
      <c r="K15" s="6">
        <f>$D$15*'tabla de valores'!K18/'tabla de valores'!$C$18</f>
        <v>0.02</v>
      </c>
      <c r="L15" s="6">
        <f>$D$15*'tabla de valores'!L18/'tabla de valores'!$C$18</f>
        <v>0.028999999999999998</v>
      </c>
      <c r="M15" s="6">
        <f>$D$15*'tabla de valores'!M18/'tabla de valores'!$C$18</f>
        <v>0.01</v>
      </c>
      <c r="N15" s="6">
        <f>$D$15*'tabla de valores'!N18/'tabla de valores'!$C$18</f>
        <v>0</v>
      </c>
      <c r="O15" s="10">
        <f>$D$15*'tabla de valores'!O18/'tabla de valores'!$C$18</f>
        <v>0.06</v>
      </c>
    </row>
    <row r="16" spans="2:15" ht="12.75">
      <c r="B16" s="5"/>
      <c r="C16" s="6" t="s">
        <v>15</v>
      </c>
      <c r="D16" s="6">
        <v>150</v>
      </c>
      <c r="E16" s="6">
        <f>$D$16*'tabla de valores'!E12/'tabla de valores'!$C$12</f>
        <v>391.5</v>
      </c>
      <c r="F16" s="6">
        <f>$D$16*'tabla de valores'!F12/'tabla de valores'!$C$12</f>
        <v>12.705</v>
      </c>
      <c r="G16" s="6">
        <f>$D$16*'tabla de valores'!G12/'tabla de valores'!$C$12</f>
        <v>77.25</v>
      </c>
      <c r="H16" s="6">
        <f>$D$16*'tabla de valores'!H12/'tabla de valores'!$C$12</f>
        <v>5.25</v>
      </c>
      <c r="I16" s="6">
        <f>$D$16*'tabla de valores'!I12/'tabla de valores'!$C$12</f>
        <v>84</v>
      </c>
      <c r="J16" s="6">
        <f>$D$16*'tabla de valores'!J12/'tabla de valores'!$C$12</f>
        <v>136.5</v>
      </c>
      <c r="K16" s="6">
        <f>$D$16*'tabla de valores'!K12/'tabla de valores'!$C$12</f>
        <v>37.65</v>
      </c>
      <c r="L16" s="6">
        <f>$D$16*'tabla de valores'!L12/'tabla de valores'!$C$12</f>
        <v>2.4</v>
      </c>
      <c r="M16" s="6">
        <f>$D$16*'tabla de valores'!M12/'tabla de valores'!$C$12</f>
        <v>0.915</v>
      </c>
      <c r="N16" s="6">
        <f>$D$16*'tabla de valores'!N12/'tabla de valores'!$C$12</f>
        <v>7.05</v>
      </c>
      <c r="O16" s="10">
        <f>$D$16*'tabla de valores'!O12/'tabla de valores'!$C$12</f>
        <v>42</v>
      </c>
    </row>
    <row r="17" spans="2:15" ht="12.75">
      <c r="B17" s="5"/>
      <c r="C17" s="6" t="s">
        <v>48</v>
      </c>
      <c r="D17" s="6">
        <v>110</v>
      </c>
      <c r="E17" s="6">
        <f>$D$17*'tabla de valores'!E13/'tabla de valores'!$C$13</f>
        <v>178.2</v>
      </c>
      <c r="F17" s="6">
        <f>$D$17*'tabla de valores'!F13/'tabla de valores'!$C$13</f>
        <v>13.948</v>
      </c>
      <c r="G17" s="6">
        <f>$D$17*'tabla de valores'!G13/'tabla de valores'!$C$13</f>
        <v>0.7480000000000001</v>
      </c>
      <c r="H17" s="6">
        <f>$D$17*'tabla de valores'!H13/'tabla de valores'!$C$13</f>
        <v>0</v>
      </c>
      <c r="I17" s="6">
        <f>$D$17*'tabla de valores'!I13/'tabla de valores'!$C$13</f>
        <v>61.82</v>
      </c>
      <c r="J17" s="6">
        <f>$D$17*'tabla de valores'!J13/'tabla de valores'!$C$13</f>
        <v>237.6</v>
      </c>
      <c r="K17" s="6">
        <f>$D$17*'tabla de valores'!K13/'tabla de valores'!$C$13</f>
        <v>13.31</v>
      </c>
      <c r="L17" s="6">
        <f>$D$17*'tabla de valores'!L13/'tabla de valores'!$C$13</f>
        <v>2.4200000000000004</v>
      </c>
      <c r="M17" s="6">
        <f>$D$17*'tabla de valores'!M13/'tabla de valores'!$C$13</f>
        <v>2.2</v>
      </c>
      <c r="N17" s="6">
        <f>$D$17*'tabla de valores'!N13/'tabla de valores'!$C$13</f>
        <v>13.97</v>
      </c>
      <c r="O17" s="10">
        <f>$D$17*'tabla de valores'!O13/'tabla de valores'!$C$13</f>
        <v>11</v>
      </c>
    </row>
    <row r="18" spans="2:15" ht="12.75">
      <c r="B18" s="5"/>
      <c r="C18" s="6" t="s">
        <v>13</v>
      </c>
      <c r="D18" s="6">
        <v>2</v>
      </c>
      <c r="E18" s="6">
        <f>$D$18*'tabla de valores'!E10/'tabla de valores'!$C$10</f>
        <v>17.98</v>
      </c>
      <c r="F18" s="6">
        <f>$D$18*'tabla de valores'!F10/'tabla de valores'!$C$10</f>
        <v>0</v>
      </c>
      <c r="G18" s="6">
        <f>$D$18*'tabla de valores'!G10/'tabla de valores'!$C$10</f>
        <v>0</v>
      </c>
      <c r="H18" s="6">
        <f>$D$18*'tabla de valores'!H10/'tabla de valores'!$C$10</f>
        <v>0</v>
      </c>
      <c r="I18" s="6">
        <f>$D$18*'tabla de valores'!I10/'tabla de valores'!$C$10</f>
        <v>0</v>
      </c>
      <c r="J18" s="6">
        <f>$D$18*'tabla de valores'!J10/'tabla de valores'!$C$10</f>
        <v>0</v>
      </c>
      <c r="K18" s="6">
        <f>$D$18*'tabla de valores'!K10/'tabla de valores'!$C$10</f>
        <v>0</v>
      </c>
      <c r="L18" s="6">
        <f>$D$18*'tabla de valores'!L10/'tabla de valores'!$C$10</f>
        <v>0.008</v>
      </c>
      <c r="M18" s="6">
        <f>$D$18*'tabla de valores'!M10/'tabla de valores'!$C$10</f>
        <v>0</v>
      </c>
      <c r="N18" s="6">
        <f>$D$18*'tabla de valores'!N10/'tabla de valores'!$C$10</f>
        <v>0</v>
      </c>
      <c r="O18" s="10">
        <f>$D$18*'tabla de valores'!O10/'tabla de valores'!$C$10</f>
        <v>0</v>
      </c>
    </row>
    <row r="19" spans="2:15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</row>
    <row r="20" spans="2:15" ht="12.75">
      <c r="B20" s="17" t="s">
        <v>49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</row>
    <row r="21" spans="2:15" ht="12.75">
      <c r="B21" s="5"/>
      <c r="C21" s="6" t="s">
        <v>50</v>
      </c>
      <c r="D21" s="6">
        <v>100</v>
      </c>
      <c r="E21" s="6">
        <f>$D$21*'tabla de valores'!E5/'tabla de valores'!$C$5</f>
        <v>373</v>
      </c>
      <c r="F21" s="6">
        <f>$D$21*'tabla de valores'!F5/'tabla de valores'!$C$5</f>
        <v>34.74</v>
      </c>
      <c r="G21" s="6">
        <f>$D$21*'tabla de valores'!G5/'tabla de valores'!$C$5</f>
        <v>6.29</v>
      </c>
      <c r="H21" s="6">
        <f>$D$21*'tabla de valores'!H5/'tabla de valores'!$C$5</f>
        <v>22</v>
      </c>
      <c r="I21" s="6">
        <f>$D$21*'tabla de valores'!I5/'tabla de valores'!$C$5</f>
        <v>201</v>
      </c>
      <c r="J21" s="6">
        <f>$D$21*'tabla de valores'!J5/'tabla de valores'!$C$5</f>
        <v>550</v>
      </c>
      <c r="K21" s="6">
        <f>$D$21*'tabla de valores'!K5/'tabla de valores'!$C$5</f>
        <v>220</v>
      </c>
      <c r="L21" s="6">
        <f>$D$21*'tabla de valores'!L5/'tabla de valores'!$C$5</f>
        <v>6.6</v>
      </c>
      <c r="M21" s="6">
        <f>$D$21*'tabla de valores'!M5/'tabla de valores'!$C$5</f>
        <v>4.2</v>
      </c>
      <c r="N21" s="6">
        <f>$D$21*'tabla de valores'!N5/'tabla de valores'!$C$5</f>
        <v>6.3</v>
      </c>
      <c r="O21" s="10">
        <f>$D$21*'tabla de valores'!O5/'tabla de valores'!$C$5</f>
        <v>17.8</v>
      </c>
    </row>
    <row r="22" spans="2:15" ht="12.75">
      <c r="B22" s="5"/>
      <c r="C22" s="6" t="s">
        <v>9</v>
      </c>
      <c r="D22" s="6">
        <v>100</v>
      </c>
      <c r="E22" s="6">
        <f>$D$22*'tabla de valores'!E6/'tabla de valores'!$C$6</f>
        <v>19.6</v>
      </c>
      <c r="F22" s="6">
        <f>$D$22*'tabla de valores'!F6/'tabla de valores'!$C$6</f>
        <v>1.37</v>
      </c>
      <c r="G22" s="6">
        <f>$D$22*'tabla de valores'!G6/'tabla de valores'!$C$6</f>
        <v>1.4</v>
      </c>
      <c r="H22" s="6">
        <f>$D$22*'tabla de valores'!H6/'tabla de valores'!$C$6</f>
        <v>1.5</v>
      </c>
      <c r="I22" s="6">
        <f>$D$22*'tabla de valores'!I6/'tabla de valores'!$C$6</f>
        <v>34.7</v>
      </c>
      <c r="J22" s="6">
        <f>$D$22*'tabla de valores'!J6/'tabla de valores'!$C$6</f>
        <v>28</v>
      </c>
      <c r="K22" s="6">
        <f>$D$22*'tabla de valores'!K6/'tabla de valores'!$C$6</f>
        <v>8.7</v>
      </c>
      <c r="L22" s="6">
        <f>$D$22*'tabla de valores'!L6/'tabla de valores'!$C$6</f>
        <v>1</v>
      </c>
      <c r="M22" s="6">
        <f>$D$22*'tabla de valores'!M6/'tabla de valores'!$C$6</f>
        <v>0.23</v>
      </c>
      <c r="N22" s="6">
        <f>$D$22*'tabla de valores'!N6/'tabla de valores'!$C$6</f>
        <v>3</v>
      </c>
      <c r="O22" s="10">
        <f>$D$22*'tabla de valores'!O6/'tabla de valores'!$C$6</f>
        <v>1</v>
      </c>
    </row>
    <row r="23" spans="2:15" ht="12.75">
      <c r="B23" s="5"/>
      <c r="C23" s="6" t="s">
        <v>10</v>
      </c>
      <c r="D23" s="6">
        <v>200</v>
      </c>
      <c r="E23" s="6">
        <f>$D$23*'tabla de valores'!E7/'tabla de valores'!$C$7</f>
        <v>44.34</v>
      </c>
      <c r="F23" s="6">
        <f>$D$23*'tabla de valores'!F7/'tabla de valores'!$C$7</f>
        <v>1.75</v>
      </c>
      <c r="G23" s="6">
        <f>$D$23*'tabla de valores'!G7/'tabla de valores'!$C$7</f>
        <v>7</v>
      </c>
      <c r="H23" s="6">
        <f>$D$23*'tabla de valores'!H7/'tabla de valores'!$C$7</f>
        <v>2.8</v>
      </c>
      <c r="I23" s="6">
        <f>$D$23*'tabla de valores'!I7/'tabla de valores'!$C$7</f>
        <v>21.2</v>
      </c>
      <c r="J23" s="6">
        <f>$D$23*'tabla de valores'!J7/'tabla de valores'!$C$7</f>
        <v>48</v>
      </c>
      <c r="K23" s="6">
        <f>$D$23*'tabla de valores'!K7/'tabla de valores'!$C$7</f>
        <v>16.6</v>
      </c>
      <c r="L23" s="6">
        <f>$D$23*'tabla de valores'!L7/'tabla de valores'!$C$7</f>
        <v>1.4</v>
      </c>
      <c r="M23" s="6">
        <f>$D$23*'tabla de valores'!M7/'tabla de valores'!$C$7</f>
        <v>0.32</v>
      </c>
      <c r="N23" s="6">
        <f>$D$23*'tabla de valores'!N7/'tabla de valores'!$C$7</f>
        <v>4.4</v>
      </c>
      <c r="O23" s="10">
        <f>$D$23*'tabla de valores'!O7/'tabla de valores'!$C$7</f>
        <v>1.97</v>
      </c>
    </row>
    <row r="24" spans="2:15" ht="12.75">
      <c r="B24" s="5"/>
      <c r="C24" s="6" t="s">
        <v>20</v>
      </c>
      <c r="D24" s="6">
        <v>20</v>
      </c>
      <c r="E24" s="6">
        <f>$D$24*'tabla de valores'!E16/'tabla de valores'!$C$16</f>
        <v>8.656</v>
      </c>
      <c r="F24" s="6">
        <f>$D$24*'tabla de valores'!F16/'tabla de valores'!$C$16</f>
        <v>0.125</v>
      </c>
      <c r="G24" s="6">
        <f>$D$24*'tabla de valores'!G16/'tabla de valores'!$C$16</f>
        <v>1.88</v>
      </c>
      <c r="H24" s="6">
        <f>$D$24*'tabla de valores'!H16/'tabla de valores'!$C$16</f>
        <v>0.14</v>
      </c>
      <c r="I24" s="6">
        <f>$D$24*'tabla de valores'!I16/'tabla de valores'!$C$16</f>
        <v>2.156</v>
      </c>
      <c r="J24" s="6">
        <f>$D$24*'tabla de valores'!J16/'tabla de valores'!$C$16</f>
        <v>0.28</v>
      </c>
      <c r="K24" s="6">
        <f>$D$24*'tabla de valores'!K16/'tabla de valores'!$C$16</f>
        <v>2.178</v>
      </c>
      <c r="L24" s="6">
        <f>$D$24*'tabla de valores'!L16/'tabla de valores'!$C$16</f>
        <v>1.63</v>
      </c>
      <c r="M24" s="6">
        <f>$D$24*'tabla de valores'!M16/'tabla de valores'!$C$16</f>
        <v>0.022000000000000002</v>
      </c>
      <c r="N24" s="6">
        <f>$D$24*'tabla de valores'!N16/'tabla de valores'!$C$16</f>
        <v>0.4</v>
      </c>
      <c r="O24" s="10">
        <f>$D$24*'tabla de valores'!O16/'tabla de valores'!$C$16</f>
        <v>0.2</v>
      </c>
    </row>
    <row r="25" spans="2:15" ht="12.75">
      <c r="B25" s="5"/>
      <c r="C25" s="6" t="s">
        <v>19</v>
      </c>
      <c r="D25" s="6">
        <v>150</v>
      </c>
      <c r="E25" s="6">
        <f>$D$25*'tabla de valores'!E15/'tabla de valores'!$C$15</f>
        <v>546</v>
      </c>
      <c r="F25" s="6">
        <f>$D$25*'tabla de valores'!F15/'tabla de valores'!$C$15</f>
        <v>10.005</v>
      </c>
      <c r="G25" s="6">
        <f>$D$25*'tabla de valores'!G15/'tabla de valores'!$C$15</f>
        <v>122.4</v>
      </c>
      <c r="H25" s="6">
        <f>$D$25*'tabla de valores'!H15/'tabla de valores'!$C$15</f>
        <v>2.1</v>
      </c>
      <c r="I25" s="6">
        <f>$D$25*'tabla de valores'!I15/'tabla de valores'!$C$15</f>
        <v>21</v>
      </c>
      <c r="J25" s="6">
        <f>$D$25*'tabla de valores'!J15/'tabla de valores'!$C$15</f>
        <v>225</v>
      </c>
      <c r="K25" s="6">
        <f>$D$25*'tabla de valores'!K15/'tabla de valores'!$C$15</f>
        <v>46.5</v>
      </c>
      <c r="L25" s="6">
        <f>$D$25*'tabla de valores'!L15/'tabla de valores'!$C$15</f>
        <v>1.2</v>
      </c>
      <c r="M25" s="6">
        <f>$D$25*'tabla de valores'!M15/'tabla de valores'!$C$15</f>
        <v>2.25</v>
      </c>
      <c r="N25" s="6">
        <f>$D$25*'tabla de valores'!N15/'tabla de valores'!$C$15</f>
        <v>21</v>
      </c>
      <c r="O25" s="10">
        <f>$D$25*'tabla de valores'!O15/'tabla de valores'!$C$15</f>
        <v>10.5</v>
      </c>
    </row>
    <row r="26" spans="2:15" ht="12.75">
      <c r="B26" s="5"/>
      <c r="C26" s="6" t="s">
        <v>12</v>
      </c>
      <c r="D26" s="6">
        <v>5</v>
      </c>
      <c r="E26" s="6">
        <f>$D$26*'tabla de valores'!E9/'tabla de valores'!$C$9</f>
        <v>0</v>
      </c>
      <c r="F26" s="6">
        <f>$D$26*'tabla de valores'!F9/'tabla de valores'!$C$9</f>
        <v>0</v>
      </c>
      <c r="G26" s="6">
        <f>$D$26*'tabla de valores'!G9/'tabla de valores'!$C$9</f>
        <v>0</v>
      </c>
      <c r="H26" s="6">
        <f>$D$26*'tabla de valores'!H9/'tabla de valores'!$C$9</f>
        <v>0</v>
      </c>
      <c r="I26" s="6">
        <f>$D$26*'tabla de valores'!I9/'tabla de valores'!$C$9</f>
        <v>1.45</v>
      </c>
      <c r="J26" s="6">
        <f>$D$26*'tabla de valores'!J9/'tabla de valores'!$C$9</f>
        <v>0.4</v>
      </c>
      <c r="K26" s="6">
        <f>$D$26*'tabla de valores'!K9/'tabla de valores'!$C$9</f>
        <v>14.5</v>
      </c>
      <c r="L26" s="6">
        <f>$D$26*'tabla de valores'!L9/'tabla de valores'!$C$9</f>
        <v>0.01</v>
      </c>
      <c r="M26" s="6">
        <f>$D$26*'tabla de valores'!M9/'tabla de valores'!$C$9</f>
        <v>0.005</v>
      </c>
      <c r="N26" s="6">
        <f>$D$26*'tabla de valores'!N9/'tabla de valores'!$C$9</f>
        <v>2.2</v>
      </c>
      <c r="O26" s="10">
        <f>$D$26*'tabla de valores'!O9/'tabla de valores'!$C$9</f>
        <v>0.005</v>
      </c>
    </row>
    <row r="27" spans="2:15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2:15" ht="12.75">
      <c r="B28" s="17" t="s">
        <v>52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</row>
    <row r="29" spans="2:15" ht="12.75">
      <c r="B29" s="5"/>
      <c r="C29" s="6" t="s">
        <v>51</v>
      </c>
      <c r="D29" s="6">
        <v>150</v>
      </c>
      <c r="E29" s="6">
        <f>$D$29*'tabla de valores'!E14/'tabla de valores'!$C$14</f>
        <v>538.5</v>
      </c>
      <c r="F29" s="6">
        <f>$D$29*'tabla de valores'!F14/'tabla de valores'!$C$14</f>
        <v>19.17</v>
      </c>
      <c r="G29" s="6">
        <f>$D$29*'tabla de valores'!G14/'tabla de valores'!$C$14</f>
        <v>106.35</v>
      </c>
      <c r="H29" s="6">
        <f>$D$29*'tabla de valores'!H14/'tabla de valores'!$C$14</f>
        <v>7.5</v>
      </c>
      <c r="I29" s="6">
        <f>$D$29*'tabla de valores'!I14/'tabla de valores'!$C$14</f>
        <v>36</v>
      </c>
      <c r="J29" s="6">
        <f>$D$29*'tabla de valores'!J14/'tabla de valores'!$C$14</f>
        <v>225</v>
      </c>
      <c r="K29" s="6">
        <f>$D$29*'tabla de valores'!K14/'tabla de valores'!$C$14</f>
        <v>72</v>
      </c>
      <c r="L29" s="6">
        <f>$D$29*'tabla de valores'!L14/'tabla de valores'!$C$14</f>
        <v>2.7</v>
      </c>
      <c r="M29" s="6">
        <f>$D$29*'tabla de valores'!M14/'tabla de valores'!$C$14</f>
        <v>1.815</v>
      </c>
      <c r="N29" s="6">
        <f>$D$29*'tabla de valores'!N14/'tabla de valores'!$C$14</f>
        <v>15</v>
      </c>
      <c r="O29" s="10">
        <f>$D$29*'tabla de valores'!O14/'tabla de valores'!$C$14</f>
        <v>93.3</v>
      </c>
    </row>
    <row r="30" spans="2:15" ht="12.75">
      <c r="B30" s="5"/>
      <c r="C30" s="6" t="s">
        <v>11</v>
      </c>
      <c r="D30" s="6">
        <v>100</v>
      </c>
      <c r="E30" s="6">
        <f>$D$30*'tabla de valores'!E8/'tabla de valores'!$C$8</f>
        <v>19.2</v>
      </c>
      <c r="F30" s="6">
        <f>$D$30*'tabla de valores'!F8/'tabla de valores'!$C$8</f>
        <v>1.19</v>
      </c>
      <c r="G30" s="6">
        <f>$D$30*'tabla de valores'!G8/'tabla de valores'!$C$8</f>
        <v>2.47</v>
      </c>
      <c r="H30" s="6">
        <f>$D$30*'tabla de valores'!H8/'tabla de valores'!$C$8</f>
        <v>1.4</v>
      </c>
      <c r="I30" s="6">
        <f>$D$30*'tabla de valores'!I8/'tabla de valores'!$C$8</f>
        <v>41</v>
      </c>
      <c r="J30" s="6">
        <f>$D$30*'tabla de valores'!J8/'tabla de valores'!$C$8</f>
        <v>21</v>
      </c>
      <c r="K30" s="6">
        <f>$D$30*'tabla de valores'!K8/'tabla de valores'!$C$8</f>
        <v>12</v>
      </c>
      <c r="L30" s="6">
        <f>$D$30*'tabla de valores'!L8/'tabla de valores'!$C$8</f>
        <v>0.4</v>
      </c>
      <c r="M30" s="6">
        <f>$D$30*'tabla de valores'!M8/'tabla de valores'!$C$8</f>
        <v>0.139</v>
      </c>
      <c r="N30" s="6">
        <f>$D$30*'tabla de valores'!N8/'tabla de valores'!$C$8</f>
        <v>0.976</v>
      </c>
      <c r="O30" s="10">
        <f>$D$30*'tabla de valores'!O8/'tabla de valores'!$C$8</f>
        <v>3</v>
      </c>
    </row>
    <row r="31" spans="2:15" ht="12.75">
      <c r="B31" s="5"/>
      <c r="C31" s="6" t="s">
        <v>14</v>
      </c>
      <c r="D31" s="6">
        <v>20</v>
      </c>
      <c r="E31" s="6">
        <f>$D$31*'tabla de valores'!E11/'tabla de valores'!$C$11</f>
        <v>5.532</v>
      </c>
      <c r="F31" s="6">
        <f>$D$31*'tabla de valores'!F11/'tabla de valores'!$C$11</f>
        <v>0.13799999999999998</v>
      </c>
      <c r="G31" s="6">
        <f>$D$31*'tabla de valores'!G11/'tabla de valores'!$C$11</f>
        <v>0.632</v>
      </c>
      <c r="H31" s="6">
        <f>$D$31*'tabla de valores'!H11/'tabla de valores'!$C$11</f>
        <v>0.94</v>
      </c>
      <c r="I31" s="6">
        <f>$D$31*'tabla de valores'!I11/'tabla de valores'!$C$11</f>
        <v>2.2</v>
      </c>
      <c r="J31" s="6">
        <f>$D$31*'tabla de valores'!J11/'tabla de valores'!$C$11</f>
        <v>3.2</v>
      </c>
      <c r="K31" s="6">
        <f>$D$31*'tabla de valores'!K11/'tabla de valores'!$C$11</f>
        <v>5.6</v>
      </c>
      <c r="L31" s="6">
        <f>$D$31*'tabla de valores'!L11/'tabla de valores'!$C$11</f>
        <v>0.09</v>
      </c>
      <c r="M31" s="6">
        <f>$D$31*'tabla de valores'!M11/'tabla de valores'!$C$11</f>
        <v>0.0212</v>
      </c>
      <c r="N31" s="6">
        <f>$D$31*'tabla de valores'!N11/'tabla de valores'!$C$11</f>
        <v>0.3</v>
      </c>
      <c r="O31" s="10">
        <f>$D$31*'tabla de valores'!O11/'tabla de valores'!$C$11</f>
        <v>0.2</v>
      </c>
    </row>
    <row r="32" spans="2:15" ht="12.75">
      <c r="B32" s="5"/>
      <c r="C32" s="6" t="s">
        <v>12</v>
      </c>
      <c r="D32" s="6">
        <v>5</v>
      </c>
      <c r="E32" s="6">
        <f>$D$32*'tabla de valores'!E9/'tabla de valores'!$C$9</f>
        <v>0</v>
      </c>
      <c r="F32" s="6">
        <f>$D$32*'tabla de valores'!F9/'tabla de valores'!$C$9</f>
        <v>0</v>
      </c>
      <c r="G32" s="6">
        <f>$D$32*'tabla de valores'!G9/'tabla de valores'!$C$9</f>
        <v>0</v>
      </c>
      <c r="H32" s="6">
        <f>$D$32*'tabla de valores'!H9/'tabla de valores'!$C$9</f>
        <v>0</v>
      </c>
      <c r="I32" s="6">
        <f>$D$32*'tabla de valores'!I9/'tabla de valores'!$C$9</f>
        <v>1.45</v>
      </c>
      <c r="J32" s="6">
        <f>$D$32*'tabla de valores'!J9/'tabla de valores'!$C$9</f>
        <v>0.4</v>
      </c>
      <c r="K32" s="6">
        <f>$D$32*'tabla de valores'!K9/'tabla de valores'!$C$9</f>
        <v>14.5</v>
      </c>
      <c r="L32" s="6">
        <f>$D$32*'tabla de valores'!L9/'tabla de valores'!$C$9</f>
        <v>0.01</v>
      </c>
      <c r="M32" s="6">
        <f>$D$32*'tabla de valores'!M9/'tabla de valores'!$C$9</f>
        <v>0.005</v>
      </c>
      <c r="N32" s="6">
        <f>$D$32*'tabla de valores'!N9/'tabla de valores'!$C$9</f>
        <v>2.2</v>
      </c>
      <c r="O32" s="10">
        <f>$D$32*'tabla de valores'!O9/'tabla de valores'!$C$9</f>
        <v>0.005</v>
      </c>
    </row>
    <row r="33" spans="2:15" ht="12.75">
      <c r="B33" s="5"/>
      <c r="C33" s="6" t="s">
        <v>20</v>
      </c>
      <c r="D33" s="6">
        <v>20</v>
      </c>
      <c r="E33" s="6">
        <f>$D$33*'tabla de valores'!E16/'tabla de valores'!$C$16</f>
        <v>8.656</v>
      </c>
      <c r="F33" s="6">
        <f>$D$33*'tabla de valores'!F16/'tabla de valores'!$C$16</f>
        <v>0.125</v>
      </c>
      <c r="G33" s="6">
        <f>$D$33*'tabla de valores'!G16/'tabla de valores'!$C$16</f>
        <v>1.88</v>
      </c>
      <c r="H33" s="6">
        <f>$D$33*'tabla de valores'!H16/'tabla de valores'!$C$16</f>
        <v>0.14</v>
      </c>
      <c r="I33" s="6">
        <f>$D$33*'tabla de valores'!I16/'tabla de valores'!$C$16</f>
        <v>2.156</v>
      </c>
      <c r="J33" s="6">
        <f>$D$33*'tabla de valores'!J16/'tabla de valores'!$C$16</f>
        <v>0.28</v>
      </c>
      <c r="K33" s="6">
        <f>$D$33*'tabla de valores'!K16/'tabla de valores'!$C$16</f>
        <v>2.178</v>
      </c>
      <c r="L33" s="6">
        <f>$D$33*'tabla de valores'!L16/'tabla de valores'!$C$16</f>
        <v>1.63</v>
      </c>
      <c r="M33" s="6">
        <f>$D$33*'tabla de valores'!M16/'tabla de valores'!$C$16</f>
        <v>0.022000000000000002</v>
      </c>
      <c r="N33" s="6">
        <f>$D$33*'tabla de valores'!N16/'tabla de valores'!$C$16</f>
        <v>0.4</v>
      </c>
      <c r="O33" s="10">
        <f>$D$33*'tabla de valores'!O16/'tabla de valores'!$C$16</f>
        <v>0.2</v>
      </c>
    </row>
    <row r="34" spans="2:15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2:15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</row>
    <row r="36" spans="2:15" ht="12.75">
      <c r="B36" s="11" t="s">
        <v>54</v>
      </c>
      <c r="C36" s="12"/>
      <c r="D36" s="12"/>
      <c r="E36" s="6">
        <f>SUM(E14:E33)</f>
        <v>2289.1639999999998</v>
      </c>
      <c r="F36" s="6">
        <f aca="true" t="shared" si="1" ref="F36:O36">SUM(F14:F33)</f>
        <v>99.85600000000001</v>
      </c>
      <c r="G36" s="6">
        <f t="shared" si="1"/>
        <v>345.33000000000004</v>
      </c>
      <c r="H36" s="6">
        <f t="shared" si="1"/>
        <v>43.769999999999996</v>
      </c>
      <c r="I36" s="6">
        <f t="shared" si="1"/>
        <v>696.1920000000001</v>
      </c>
      <c r="J36" s="6">
        <f t="shared" si="1"/>
        <v>1613.6900000000003</v>
      </c>
      <c r="K36" s="6">
        <f t="shared" si="1"/>
        <v>483.136</v>
      </c>
      <c r="L36" s="6">
        <f t="shared" si="1"/>
        <v>21.662</v>
      </c>
      <c r="M36" s="6">
        <f t="shared" si="1"/>
        <v>12.724200000000002</v>
      </c>
      <c r="N36" s="6">
        <f t="shared" si="1"/>
        <v>90.69600000000001</v>
      </c>
      <c r="O36" s="10">
        <f t="shared" si="1"/>
        <v>183.33999999999997</v>
      </c>
    </row>
    <row r="37" spans="2:15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2:15" ht="12.75">
      <c r="B38" s="5" t="s">
        <v>55</v>
      </c>
      <c r="C38" s="6"/>
      <c r="D38" s="6"/>
      <c r="E38" s="6">
        <f>E36-E7</f>
        <v>-1046.036</v>
      </c>
      <c r="F38" s="6">
        <f>F36-F7</f>
        <v>29.456000000000003</v>
      </c>
      <c r="G38" s="6">
        <f>G36-G7</f>
        <v>-114.02999999999992</v>
      </c>
      <c r="H38" s="6">
        <f>H36-H7</f>
        <v>-0.23000000000000398</v>
      </c>
      <c r="I38" s="6">
        <f>I36-I7</f>
        <v>-1123.6479999999997</v>
      </c>
      <c r="J38" s="6">
        <f>J36-J7</f>
        <v>-206.14999999999964</v>
      </c>
      <c r="K38" s="6">
        <f>K36-K7</f>
        <v>58.976</v>
      </c>
      <c r="L38" s="6">
        <f>L36-L7</f>
        <v>-1.0420000000000016</v>
      </c>
      <c r="M38" s="6">
        <f>M36-M7</f>
        <v>-5.403799999999999</v>
      </c>
      <c r="N38" s="6">
        <f>N36-N7</f>
        <v>-137.224</v>
      </c>
      <c r="O38" s="10">
        <f>O36-O7</f>
        <v>99.91599999999998</v>
      </c>
    </row>
    <row r="39" spans="2:15" ht="12.7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2:15" ht="12.75">
      <c r="B40" s="5" t="s">
        <v>56</v>
      </c>
      <c r="C40" s="6"/>
      <c r="D40" s="6"/>
      <c r="E40" s="18">
        <f>E38/E36</f>
        <v>-0.45695109655752064</v>
      </c>
      <c r="F40" s="18">
        <f aca="true" t="shared" si="2" ref="F40:O40">F38/F36</f>
        <v>0.2949847780804358</v>
      </c>
      <c r="G40" s="18">
        <f t="shared" si="2"/>
        <v>-0.33020589001824313</v>
      </c>
      <c r="H40" s="18">
        <f t="shared" si="2"/>
        <v>-0.005254740689970391</v>
      </c>
      <c r="I40" s="18">
        <f t="shared" si="2"/>
        <v>-1.6139915425629705</v>
      </c>
      <c r="J40" s="18">
        <f t="shared" si="2"/>
        <v>-0.12775068321672664</v>
      </c>
      <c r="K40" s="18">
        <f t="shared" si="2"/>
        <v>0.12206914823155383</v>
      </c>
      <c r="L40" s="18">
        <f t="shared" si="2"/>
        <v>-0.048102668267011435</v>
      </c>
      <c r="M40" s="18">
        <f t="shared" si="2"/>
        <v>-0.42468681724587776</v>
      </c>
      <c r="N40" s="18">
        <f t="shared" si="2"/>
        <v>-1.5130104966040396</v>
      </c>
      <c r="O40" s="18">
        <f t="shared" si="2"/>
        <v>0.544976546307407</v>
      </c>
    </row>
    <row r="41" spans="2:15" ht="12.7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</row>
  </sheetData>
  <mergeCells count="2">
    <mergeCell ref="B36:D36"/>
    <mergeCell ref="B7:C7"/>
  </mergeCells>
  <conditionalFormatting sqref="E38:O3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E40:O40">
    <cfRule type="cellIs" priority="3" dxfId="2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9"/>
  <sheetViews>
    <sheetView showGridLines="0" tabSelected="1" workbookViewId="0" topLeftCell="A1">
      <selection activeCell="F2" sqref="F2"/>
    </sheetView>
  </sheetViews>
  <sheetFormatPr defaultColWidth="11.421875" defaultRowHeight="12.75"/>
  <cols>
    <col min="1" max="1" width="6.421875" style="0" customWidth="1"/>
    <col min="2" max="2" width="13.00390625" style="0" bestFit="1" customWidth="1"/>
    <col min="3" max="3" width="8.57421875" style="0" bestFit="1" customWidth="1"/>
    <col min="4" max="4" width="7.57421875" style="0" bestFit="1" customWidth="1"/>
    <col min="5" max="5" width="12.7109375" style="0" bestFit="1" customWidth="1"/>
    <col min="6" max="6" width="11.140625" style="0" bestFit="1" customWidth="1"/>
    <col min="7" max="7" width="17.421875" style="0" bestFit="1" customWidth="1"/>
    <col min="8" max="8" width="9.8515625" style="0" bestFit="1" customWidth="1"/>
    <col min="9" max="9" width="11.8515625" style="0" bestFit="1" customWidth="1"/>
    <col min="10" max="10" width="12.8515625" style="0" bestFit="1" customWidth="1"/>
    <col min="11" max="11" width="14.8515625" style="0" bestFit="1" customWidth="1"/>
    <col min="12" max="12" width="11.7109375" style="0" bestFit="1" customWidth="1"/>
    <col min="13" max="13" width="9.8515625" style="0" bestFit="1" customWidth="1"/>
    <col min="14" max="14" width="10.00390625" style="0" bestFit="1" customWidth="1"/>
    <col min="15" max="15" width="12.421875" style="0" bestFit="1" customWidth="1"/>
  </cols>
  <sheetData>
    <row r="3" spans="3:16" ht="12.7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.75">
      <c r="B4" s="32" t="s">
        <v>6</v>
      </c>
      <c r="C4" s="33" t="s">
        <v>7</v>
      </c>
      <c r="D4" s="34" t="s">
        <v>8</v>
      </c>
      <c r="E4" s="33" t="s">
        <v>32</v>
      </c>
      <c r="F4" s="33" t="s">
        <v>33</v>
      </c>
      <c r="G4" s="33" t="s">
        <v>34</v>
      </c>
      <c r="H4" s="34" t="s">
        <v>35</v>
      </c>
      <c r="I4" s="33" t="s">
        <v>36</v>
      </c>
      <c r="J4" s="33" t="s">
        <v>37</v>
      </c>
      <c r="K4" s="33" t="s">
        <v>38</v>
      </c>
      <c r="L4" s="33" t="s">
        <v>39</v>
      </c>
      <c r="M4" s="33" t="s">
        <v>40</v>
      </c>
      <c r="N4" s="33" t="s">
        <v>41</v>
      </c>
      <c r="O4" s="35" t="s">
        <v>42</v>
      </c>
      <c r="P4" s="2"/>
    </row>
    <row r="5" spans="2:16" ht="12.75">
      <c r="B5" s="26" t="s">
        <v>17</v>
      </c>
      <c r="C5" s="6">
        <v>100</v>
      </c>
      <c r="D5" s="7" t="s">
        <v>31</v>
      </c>
      <c r="E5" s="27">
        <v>373</v>
      </c>
      <c r="F5" s="27">
        <v>34.74</v>
      </c>
      <c r="G5" s="27">
        <v>6.29</v>
      </c>
      <c r="H5" s="27">
        <v>22</v>
      </c>
      <c r="I5" s="27">
        <v>201</v>
      </c>
      <c r="J5" s="27">
        <v>550</v>
      </c>
      <c r="K5" s="27">
        <v>220</v>
      </c>
      <c r="L5" s="27">
        <v>6.6</v>
      </c>
      <c r="M5" s="27">
        <v>4.2</v>
      </c>
      <c r="N5" s="27">
        <v>6.3</v>
      </c>
      <c r="O5" s="28">
        <v>17.8</v>
      </c>
      <c r="P5" s="2"/>
    </row>
    <row r="6" spans="2:16" ht="12.75">
      <c r="B6" s="26" t="s">
        <v>9</v>
      </c>
      <c r="C6" s="6">
        <v>100</v>
      </c>
      <c r="D6" s="7" t="s">
        <v>31</v>
      </c>
      <c r="E6" s="27">
        <v>19.6</v>
      </c>
      <c r="F6" s="27">
        <v>1.37</v>
      </c>
      <c r="G6" s="27">
        <v>1.4</v>
      </c>
      <c r="H6" s="27">
        <v>1.5</v>
      </c>
      <c r="I6" s="27">
        <v>34.7</v>
      </c>
      <c r="J6" s="27">
        <v>28</v>
      </c>
      <c r="K6" s="27">
        <v>8.7</v>
      </c>
      <c r="L6" s="27">
        <v>1</v>
      </c>
      <c r="M6" s="27">
        <v>0.23</v>
      </c>
      <c r="N6" s="27">
        <v>3</v>
      </c>
      <c r="O6" s="28">
        <v>1</v>
      </c>
      <c r="P6" s="2"/>
    </row>
    <row r="7" spans="2:16" ht="12.75">
      <c r="B7" s="26" t="s">
        <v>10</v>
      </c>
      <c r="C7" s="6">
        <v>100</v>
      </c>
      <c r="D7" s="7" t="s">
        <v>31</v>
      </c>
      <c r="E7" s="27">
        <v>22.17</v>
      </c>
      <c r="F7" s="27">
        <v>0.875</v>
      </c>
      <c r="G7" s="27">
        <v>3.5</v>
      </c>
      <c r="H7" s="27">
        <v>1.4</v>
      </c>
      <c r="I7" s="27">
        <v>10.6</v>
      </c>
      <c r="J7" s="27">
        <v>24</v>
      </c>
      <c r="K7" s="27">
        <v>8.3</v>
      </c>
      <c r="L7" s="27">
        <v>0.7</v>
      </c>
      <c r="M7" s="27">
        <v>0.16</v>
      </c>
      <c r="N7" s="27">
        <v>2.2</v>
      </c>
      <c r="O7" s="28">
        <v>0.985</v>
      </c>
      <c r="P7" s="2"/>
    </row>
    <row r="8" spans="2:16" ht="12.75">
      <c r="B8" s="26" t="s">
        <v>11</v>
      </c>
      <c r="C8" s="6">
        <v>100</v>
      </c>
      <c r="D8" s="7" t="s">
        <v>31</v>
      </c>
      <c r="E8" s="27">
        <v>19.2</v>
      </c>
      <c r="F8" s="27">
        <v>1.19</v>
      </c>
      <c r="G8" s="27">
        <v>2.47</v>
      </c>
      <c r="H8" s="27">
        <v>1.4</v>
      </c>
      <c r="I8" s="27">
        <v>41</v>
      </c>
      <c r="J8" s="27">
        <v>21</v>
      </c>
      <c r="K8" s="27">
        <v>12</v>
      </c>
      <c r="L8" s="27">
        <v>0.4</v>
      </c>
      <c r="M8" s="27">
        <v>0.139</v>
      </c>
      <c r="N8" s="27">
        <v>0.976</v>
      </c>
      <c r="O8" s="28">
        <v>3</v>
      </c>
      <c r="P8" s="2"/>
    </row>
    <row r="9" spans="2:16" ht="12.75">
      <c r="B9" s="26" t="s">
        <v>12</v>
      </c>
      <c r="C9" s="6">
        <v>100</v>
      </c>
      <c r="D9" s="7" t="s">
        <v>31</v>
      </c>
      <c r="E9" s="27">
        <v>0</v>
      </c>
      <c r="F9" s="27">
        <v>0</v>
      </c>
      <c r="G9" s="27">
        <v>0</v>
      </c>
      <c r="H9" s="27">
        <v>0</v>
      </c>
      <c r="I9" s="27">
        <v>29</v>
      </c>
      <c r="J9" s="27">
        <v>8</v>
      </c>
      <c r="K9" s="27">
        <v>290</v>
      </c>
      <c r="L9" s="27">
        <v>0.2</v>
      </c>
      <c r="M9" s="27">
        <v>0.1</v>
      </c>
      <c r="N9" s="27">
        <v>44</v>
      </c>
      <c r="O9" s="28">
        <v>0.1</v>
      </c>
      <c r="P9" s="2"/>
    </row>
    <row r="10" spans="2:16" ht="12.75">
      <c r="B10" s="26" t="s">
        <v>13</v>
      </c>
      <c r="C10" s="6">
        <v>100</v>
      </c>
      <c r="D10" s="7" t="s">
        <v>31</v>
      </c>
      <c r="E10" s="27">
        <v>899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0.4</v>
      </c>
      <c r="M10" s="27">
        <v>0</v>
      </c>
      <c r="N10" s="27">
        <v>0</v>
      </c>
      <c r="O10" s="28">
        <v>0</v>
      </c>
      <c r="P10" s="2"/>
    </row>
    <row r="11" spans="2:16" ht="12.75">
      <c r="B11" s="26" t="s">
        <v>14</v>
      </c>
      <c r="C11" s="6">
        <v>100</v>
      </c>
      <c r="D11" s="7" t="s">
        <v>31</v>
      </c>
      <c r="E11" s="27">
        <v>27.66</v>
      </c>
      <c r="F11" s="27">
        <v>0.69</v>
      </c>
      <c r="G11" s="27">
        <v>3.16</v>
      </c>
      <c r="H11" s="27">
        <v>4.7</v>
      </c>
      <c r="I11" s="27">
        <v>11</v>
      </c>
      <c r="J11" s="27">
        <v>16</v>
      </c>
      <c r="K11" s="27">
        <v>28</v>
      </c>
      <c r="L11" s="27">
        <v>0.45</v>
      </c>
      <c r="M11" s="27">
        <v>0.106</v>
      </c>
      <c r="N11" s="27">
        <v>1.5</v>
      </c>
      <c r="O11" s="28">
        <v>1</v>
      </c>
      <c r="P11" s="2"/>
    </row>
    <row r="12" spans="2:16" ht="12.75">
      <c r="B12" s="26" t="s">
        <v>15</v>
      </c>
      <c r="C12" s="6">
        <v>100</v>
      </c>
      <c r="D12" s="7" t="s">
        <v>31</v>
      </c>
      <c r="E12" s="27">
        <v>261</v>
      </c>
      <c r="F12" s="27">
        <v>8.47</v>
      </c>
      <c r="G12" s="27">
        <v>51.5</v>
      </c>
      <c r="H12" s="27">
        <v>3.5</v>
      </c>
      <c r="I12" s="27">
        <v>56</v>
      </c>
      <c r="J12" s="27">
        <v>91</v>
      </c>
      <c r="K12" s="27">
        <v>25.1</v>
      </c>
      <c r="L12" s="27">
        <v>1.6</v>
      </c>
      <c r="M12" s="27">
        <v>0.61</v>
      </c>
      <c r="N12" s="27">
        <v>4.7</v>
      </c>
      <c r="O12" s="28">
        <v>28</v>
      </c>
      <c r="P12" s="2"/>
    </row>
    <row r="13" spans="2:16" ht="12.75">
      <c r="B13" s="26" t="s">
        <v>16</v>
      </c>
      <c r="C13" s="6">
        <v>100</v>
      </c>
      <c r="D13" s="7" t="s">
        <v>31</v>
      </c>
      <c r="E13" s="27">
        <v>162</v>
      </c>
      <c r="F13" s="27">
        <v>12.68</v>
      </c>
      <c r="G13" s="27">
        <v>0.68</v>
      </c>
      <c r="H13" s="27">
        <v>0</v>
      </c>
      <c r="I13" s="27">
        <v>56.2</v>
      </c>
      <c r="J13" s="27">
        <v>216</v>
      </c>
      <c r="K13" s="27">
        <v>12.1</v>
      </c>
      <c r="L13" s="27">
        <v>2.2</v>
      </c>
      <c r="M13" s="27">
        <v>2</v>
      </c>
      <c r="N13" s="27">
        <v>12.7</v>
      </c>
      <c r="O13" s="28">
        <v>10</v>
      </c>
      <c r="P13" s="2"/>
    </row>
    <row r="14" spans="2:16" ht="12.75">
      <c r="B14" s="26" t="s">
        <v>18</v>
      </c>
      <c r="C14" s="6">
        <v>100</v>
      </c>
      <c r="D14" s="7" t="s">
        <v>31</v>
      </c>
      <c r="E14" s="27">
        <v>359</v>
      </c>
      <c r="F14" s="27">
        <v>12.78</v>
      </c>
      <c r="G14" s="27">
        <v>70.9</v>
      </c>
      <c r="H14" s="27">
        <v>5</v>
      </c>
      <c r="I14" s="27">
        <v>24</v>
      </c>
      <c r="J14" s="27">
        <v>150</v>
      </c>
      <c r="K14" s="27">
        <v>48</v>
      </c>
      <c r="L14" s="27">
        <v>1.8</v>
      </c>
      <c r="M14" s="27">
        <v>1.21</v>
      </c>
      <c r="N14" s="27">
        <v>10</v>
      </c>
      <c r="O14" s="28">
        <v>62.2</v>
      </c>
      <c r="P14" s="2"/>
    </row>
    <row r="15" spans="2:16" ht="12.75">
      <c r="B15" s="26" t="s">
        <v>19</v>
      </c>
      <c r="C15" s="6">
        <v>100</v>
      </c>
      <c r="D15" s="7" t="s">
        <v>31</v>
      </c>
      <c r="E15" s="27">
        <v>364</v>
      </c>
      <c r="F15" s="27">
        <v>6.67</v>
      </c>
      <c r="G15" s="27">
        <v>81.6</v>
      </c>
      <c r="H15" s="27">
        <v>1.4</v>
      </c>
      <c r="I15" s="27">
        <v>14</v>
      </c>
      <c r="J15" s="27">
        <v>150</v>
      </c>
      <c r="K15" s="27">
        <v>31</v>
      </c>
      <c r="L15" s="27">
        <v>0.8</v>
      </c>
      <c r="M15" s="27">
        <v>1.5</v>
      </c>
      <c r="N15" s="27">
        <v>14</v>
      </c>
      <c r="O15" s="28">
        <v>7</v>
      </c>
      <c r="P15" s="2"/>
    </row>
    <row r="16" spans="2:16" ht="12.75">
      <c r="B16" s="26" t="s">
        <v>20</v>
      </c>
      <c r="C16" s="6">
        <v>100</v>
      </c>
      <c r="D16" s="7" t="s">
        <v>31</v>
      </c>
      <c r="E16" s="27">
        <v>43.28</v>
      </c>
      <c r="F16" s="27">
        <v>0.625</v>
      </c>
      <c r="G16" s="27">
        <v>9.4</v>
      </c>
      <c r="H16" s="27">
        <v>0.7</v>
      </c>
      <c r="I16" s="27">
        <v>10.78</v>
      </c>
      <c r="J16" s="27">
        <v>1.4</v>
      </c>
      <c r="K16" s="27">
        <v>10.89</v>
      </c>
      <c r="L16" s="27">
        <v>8.15</v>
      </c>
      <c r="M16" s="27">
        <v>0.11</v>
      </c>
      <c r="N16" s="27">
        <v>2</v>
      </c>
      <c r="O16" s="28">
        <v>1</v>
      </c>
      <c r="P16" s="2"/>
    </row>
    <row r="17" spans="2:16" ht="12.75">
      <c r="B17" s="26" t="s">
        <v>43</v>
      </c>
      <c r="C17" s="6">
        <v>100</v>
      </c>
      <c r="D17" s="7" t="s">
        <v>31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>
        <v>0</v>
      </c>
      <c r="P17" s="2"/>
    </row>
    <row r="18" spans="2:16" ht="12.75">
      <c r="B18" s="26" t="s">
        <v>44</v>
      </c>
      <c r="C18" s="6">
        <v>100</v>
      </c>
      <c r="D18" s="7" t="s">
        <v>31</v>
      </c>
      <c r="E18" s="27">
        <v>399</v>
      </c>
      <c r="F18" s="27">
        <v>0</v>
      </c>
      <c r="G18" s="27">
        <v>99.8</v>
      </c>
      <c r="H18" s="27">
        <v>0</v>
      </c>
      <c r="I18" s="27">
        <v>0.6</v>
      </c>
      <c r="J18" s="27">
        <v>0.3</v>
      </c>
      <c r="K18" s="27">
        <v>0.2</v>
      </c>
      <c r="L18" s="27">
        <v>0.29</v>
      </c>
      <c r="M18" s="27">
        <v>0.1</v>
      </c>
      <c r="N18" s="27">
        <v>0</v>
      </c>
      <c r="O18" s="28">
        <v>0.6</v>
      </c>
      <c r="P18" s="2"/>
    </row>
    <row r="19" spans="2:16" ht="12.75">
      <c r="B19" s="29" t="s">
        <v>46</v>
      </c>
      <c r="C19" s="30">
        <v>100</v>
      </c>
      <c r="D19" s="31" t="s">
        <v>47</v>
      </c>
      <c r="E19" s="36">
        <v>65.4</v>
      </c>
      <c r="F19" s="36">
        <v>3.06</v>
      </c>
      <c r="G19" s="36">
        <v>4.7</v>
      </c>
      <c r="H19" s="36">
        <v>0</v>
      </c>
      <c r="I19" s="36">
        <v>124</v>
      </c>
      <c r="J19" s="36">
        <v>92</v>
      </c>
      <c r="K19" s="36">
        <v>11.6</v>
      </c>
      <c r="L19" s="36">
        <v>0.09</v>
      </c>
      <c r="M19" s="36">
        <v>0.38</v>
      </c>
      <c r="N19" s="36">
        <v>9</v>
      </c>
      <c r="O19" s="37">
        <v>1.4</v>
      </c>
      <c r="P19" s="2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pc40</dc:creator>
  <cp:keywords/>
  <dc:description/>
  <cp:lastModifiedBy>*</cp:lastModifiedBy>
  <dcterms:created xsi:type="dcterms:W3CDTF">2008-10-18T19:14:06Z</dcterms:created>
  <dcterms:modified xsi:type="dcterms:W3CDTF">2008-07-20T23:28:07Z</dcterms:modified>
  <cp:category/>
  <cp:version/>
  <cp:contentType/>
  <cp:contentStatus/>
</cp:coreProperties>
</file>